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y Drive\Logistic and Operation 2025\"/>
    </mc:Choice>
  </mc:AlternateContent>
  <bookViews>
    <workbookView xWindow="0" yWindow="0" windowWidth="23016" windowHeight="8832"/>
  </bookViews>
  <sheets>
    <sheet name="SUMMARY" sheetId="1" r:id="rId1"/>
    <sheet name="OPD BLOCK BOQ" sheetId="16" r:id="rId2"/>
    <sheet name="IPD BOQ" sheetId="15" r:id="rId3"/>
  </sheets>
  <definedNames>
    <definedName name="_xlnm.Print_Area" localSheetId="0">SUMMARY!$A$1:$E$21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6" l="1"/>
  <c r="D9" i="16" l="1"/>
  <c r="D5" i="15" l="1"/>
  <c r="F5" i="15" s="1"/>
  <c r="D4" i="16"/>
  <c r="F13" i="15" l="1"/>
  <c r="F14" i="15"/>
  <c r="F15" i="15"/>
  <c r="F16" i="15"/>
  <c r="F12" i="15"/>
  <c r="F7" i="16"/>
  <c r="F17" i="16"/>
  <c r="F4" i="16" l="1"/>
  <c r="F28" i="16"/>
  <c r="F27" i="16"/>
  <c r="F26" i="16"/>
  <c r="F25" i="16"/>
  <c r="F21" i="16"/>
  <c r="F19" i="16"/>
  <c r="F6" i="16"/>
  <c r="F14" i="16"/>
  <c r="F13" i="16"/>
  <c r="F9" i="16"/>
  <c r="F8" i="15"/>
  <c r="F7" i="15"/>
  <c r="F10" i="16" l="1"/>
  <c r="F22" i="16"/>
  <c r="F9" i="15"/>
  <c r="E5" i="1" s="1"/>
  <c r="F30" i="16"/>
  <c r="F15" i="16"/>
  <c r="F32" i="16" l="1"/>
  <c r="E6" i="1" s="1"/>
  <c r="E7" i="1" s="1"/>
  <c r="E8" i="1" l="1"/>
  <c r="E9" i="1" s="1"/>
</calcChain>
</file>

<file path=xl/sharedStrings.xml><?xml version="1.0" encoding="utf-8"?>
<sst xmlns="http://schemas.openxmlformats.org/spreadsheetml/2006/main" count="115" uniqueCount="84">
  <si>
    <t>ITEM</t>
  </si>
  <si>
    <t>DESCRIPTION</t>
  </si>
  <si>
    <t>UNIT</t>
  </si>
  <si>
    <t>QUANTITY</t>
  </si>
  <si>
    <t>RATE</t>
  </si>
  <si>
    <t xml:space="preserve">To all internal wall and ceiling surface.
</t>
  </si>
  <si>
    <t xml:space="preserve">To external wall surface.
</t>
  </si>
  <si>
    <t xml:space="preserve"> ELECTRICAL INSTALLATION</t>
  </si>
  <si>
    <t>SANITARY WORK</t>
  </si>
  <si>
    <t>pcs</t>
  </si>
  <si>
    <t>2</t>
  </si>
  <si>
    <t>METAL WORK</t>
  </si>
  <si>
    <t>SUB TOTAL FOR ELECTRICAL WORK ETH BIRR</t>
  </si>
  <si>
    <t>SUB TOTAL FOR SANITARY WORK ETH BIRR</t>
  </si>
  <si>
    <t>SUB TOTAL FOR PAINTING WORK ETH BIRR</t>
  </si>
  <si>
    <t>SUB TOTAL FOR METAL WORK ETH BIRR</t>
  </si>
  <si>
    <t xml:space="preserve"> All internal wall and ceiling Painting surface.
</t>
  </si>
  <si>
    <t xml:space="preserve">All external wall painting surface.
</t>
  </si>
  <si>
    <t>Pcs</t>
  </si>
  <si>
    <t>socket</t>
  </si>
  <si>
    <t>Switch Lamp</t>
  </si>
  <si>
    <t>SUB TOTAL FOR ELECTRIC WORK ETH BIRR</t>
  </si>
  <si>
    <t>2.1</t>
  </si>
  <si>
    <t>GRAND SUMMARY</t>
  </si>
  <si>
    <t>Birr</t>
  </si>
  <si>
    <t>15% VAT</t>
  </si>
  <si>
    <t>GRAND TOTAL</t>
  </si>
  <si>
    <t>IPD</t>
  </si>
  <si>
    <t xml:space="preserve">ITEMS SUMMARY </t>
  </si>
  <si>
    <t xml:space="preserve">TOTAL </t>
  </si>
  <si>
    <t>2.1.1</t>
  </si>
  <si>
    <t>2.1.2</t>
  </si>
  <si>
    <t>2.1.3</t>
  </si>
  <si>
    <t>Door Welding of Hinges</t>
  </si>
  <si>
    <t>S/NO</t>
  </si>
  <si>
    <t>COST</t>
  </si>
  <si>
    <t>No</t>
  </si>
  <si>
    <t>Switch Lump</t>
  </si>
  <si>
    <t>2.1.4</t>
  </si>
  <si>
    <t>The door maintenance work includes several tasks such as replacing the key, painting, and repairing damaged hinges, locks, and profiles. All these tasks will be carried out using high-quality materials and accessories. The doors and all necessary samples must be approved by the Engineer. The profiles will adhere to the 60x60 standard as per UNI3569 HB65 norms, ensuring dimensional tolerance and thickness of the aluminum according to UNI3879 standards. The glazing and panels will have an average thickness ranging from 10 to 42mm. The approved type of locks, necessary door stoppers, and handles will be used. Additionally, the top of the framed glass will include a window.</t>
  </si>
  <si>
    <t>Ceiling Fan</t>
  </si>
  <si>
    <t>Supply, Install and Test all Electrical Systems: Power Distribution Boards with Circuit Breakers, Light Fittings with Lamps, Switches, Outlets and Others including required items and accessories. All items shall be Industry standard and approved equivalent types. Multi-core power cable copper conductor, color coded, in CABLE SHAF, connected and tested, all as specified and as shown on drawings.Provide and install a VORTICE NORDIK ceiling fan, with a blade span of 120cm/48 inches (model number 61711) or an equivalent model that has been approved by the Engineer. This service includes the supply of all necessary accessories and the completion of any additional work required for the proper installation of the fan. The quoted price covers all these elements, ensuring a comprehensive installation process.”</t>
  </si>
  <si>
    <t>Full mantainance, Repairing, testing and commissioning of Maintenance of all existing electric system Supply, Install and Test all Electrical Systems:  Light Fittings with Lamps, Switches, Outlets and Others including required items and accessories. All items shall be Industry standard and approved equivalent types. Multi-core power cable copper conductor, color coded, in , connected and tested, all as specified by Engineer.Provide and install a VORTICE NORDIK ceiling fan, with a blade span of 120cm/48 inches (model number 61711) or an equivalent model that has been approved by the Engineer. This service includes the supply of all necessary accessories and the completion of any additional work required for the proper installation of the fan. The quoted price covers all these elements, ensuring a comprehensive installation process.”</t>
  </si>
  <si>
    <t>Provide and set up Polypropylene Random Co-polymer resins (PP Type 3 material) PPR PN-20 for the internal cold water distribution system from near the line system. Ensure to include all required fittings and accessories. Note that all specified diameters are internal (Nominal) diameters.All fixtures, equipments, pipes &amp; materials which are specified below shall subject to the Engineer's approval, based on Samples, Catalogues and/or Brochures presented by the contractor.</t>
  </si>
  <si>
    <t>ml</t>
  </si>
  <si>
    <t xml:space="preserve">All domestic waste, vent, and stormwater pipelines must adhere to BS 459, BS 4660, and BS 5481 standards as applicable. These pipelines should use double ring seals and gaskets that comply with BS 2394. The uPVC, PN-6 pipes must be installed with a minimum slope as indicated in the drawings. All pipes and necessary fittings should be of standard quality and free from damage during storage and construction.
The unit price should cover all necessary civil works, including excavation, carting away debris, and fixing or hanging pipes to walls, beams, or slabs. This includes all required fittings such as bends and Y-joints. Stormwater uPVC, PN-6 pipes must withstand external temperatures and meet the required quality standards.  Providing, laying and jointing of internal uPVC PN-6 waste pipes with all uPVC pipe fittings including jointing with solvent cement joints and testing of joints etc. Complete with all the necessary fittings. Provide cleaning detail for all waste water riser pipes to the septic Tank. </t>
  </si>
  <si>
    <t>1.3</t>
  </si>
  <si>
    <t>Supply and fix High quality brand  Hand wash Basin. The fixture shall conform to BS5506-3 or equivalent institution. The  mixing faucets, waste drain holes, bottle trap, waste fitting, connecting pieces, fixing, female attakini(60cm long) and supporting elements and all other accessories shall comply with relevant clauses of BS standard or equivalent institution.size:520x420mmx850 mm high</t>
  </si>
  <si>
    <t>AMOUNT</t>
  </si>
  <si>
    <t>1</t>
  </si>
  <si>
    <t>2.1.5</t>
  </si>
  <si>
    <t xml:space="preserve">                        </t>
  </si>
  <si>
    <t xml:space="preserve"> a.Diameter 20mm</t>
  </si>
  <si>
    <t>a.Diameter 40mm</t>
  </si>
  <si>
    <t xml:space="preserve"> Incandecent energy saving lamp.</t>
  </si>
  <si>
    <t>Ceiling Fan Switch</t>
  </si>
  <si>
    <t>Slender Lock</t>
  </si>
  <si>
    <t>FINISHING WORK</t>
  </si>
  <si>
    <t>3.2.1</t>
  </si>
  <si>
    <t>3.3.1</t>
  </si>
  <si>
    <t>Electric Work</t>
  </si>
  <si>
    <t>1.2.1</t>
  </si>
  <si>
    <t>1.2.2</t>
  </si>
  <si>
    <t>TOTAL SUM</t>
  </si>
  <si>
    <t>SUB TOTAL FOR FINISHING WORK ETH BIRR</t>
  </si>
  <si>
    <t>1.3.1</t>
  </si>
  <si>
    <t>The ceiling maintenance which include the replacement of damaged chipwood boards with similar type of the existing ceiling with the fixing  with good quality of  material.The work including all activiteies related to ceiling maintenace.</t>
  </si>
  <si>
    <t>1.2</t>
  </si>
  <si>
    <t>m2</t>
  </si>
  <si>
    <t>2.1.6</t>
  </si>
  <si>
    <t xml:space="preserve">Laboratory Room ceiling </t>
  </si>
  <si>
    <t>Fan Switch</t>
  </si>
  <si>
    <t>1.3.2</t>
  </si>
  <si>
    <t>The ceiling maintenance which include the replacement of damaged chipboard with similar type of the existing ceiling with the fixing  with good quality of  material.The work including all activiteies related to ceiling maintenace.</t>
  </si>
  <si>
    <t>Energy saving lamp.</t>
  </si>
  <si>
    <t>Ceiling fan</t>
  </si>
  <si>
    <t>OPD BLOCK</t>
  </si>
  <si>
    <t>SPECIFICATION AND BILL OF QUANTITY - Nguenyyel Zone B OPD Block</t>
  </si>
  <si>
    <t>SPECIFICATION AND BILL OF QUANTITY - Nguenyyel Zone B HC IPD Block</t>
  </si>
  <si>
    <r>
      <t>m</t>
    </r>
    <r>
      <rPr>
        <i/>
        <vertAlign val="superscript"/>
        <sz val="12"/>
        <color theme="1"/>
        <rFont val="Times New Roman"/>
        <family val="1"/>
      </rPr>
      <t>2</t>
    </r>
  </si>
  <si>
    <r>
      <t>m</t>
    </r>
    <r>
      <rPr>
        <i/>
        <vertAlign val="superscript"/>
        <sz val="11"/>
        <color theme="1"/>
        <rFont val="Times New Roman"/>
        <family val="1"/>
      </rPr>
      <t>2</t>
    </r>
  </si>
  <si>
    <t>NGUENYIELZONE B HEALTH CENTER REHABILITATION WORK</t>
  </si>
  <si>
    <t xml:space="preserve">Apply three  coats of Enamel paint. Price shall include pre - cleaning &amp; preparation of the surface. Remove all chalky surface, loose paint, dirt and other contaminants by wire brushing or by using paint remover. The area should be cleared/cleaned before and after the construction work.Painting colour shall be approved by the Engineer.
</t>
  </si>
  <si>
    <t xml:space="preserve">Apply three  coats of enamel paint. Price shall include pre - cleaning &amp; preparation of the surface. Remove all chalky surface, loose paint, dirt and other contaminants by wire brushing or by using paint remover. The area should be cleared/cleaned before and after the construction work.Painting colour shall be approved by the Engineer.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</si>
</sst>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_-[$€-2]\ * #,##0.00_-;\-[$€-2]\ * #,##0.00_-;_-[$€-2]\ * &quot;-&quot;??_-;_-@_-"/>
    <numFmt numFmtId="166" formatCode="_(* #,##0_);_(* \(#,##0\);_(* &quot;-&quot;??_);_(@_)"/>
  </numFmts>
  <fonts count="21">
    <font>
      <sz val="11"/>
      <color theme="1"/>
      <name val="Calibri"/>
      <family val="2"/>
      <scheme val="minor"/>
    </font>
    <font>
      <sz val="11"/>
      <color theme="1"/>
      <name val="Calibri"/>
      <family val="2"/>
      <scheme val="minor"/>
    </font>
    <font>
      <b/>
      <sz val="18"/>
      <color theme="1"/>
      <name val="Times New Roman"/>
      <family val="1"/>
    </font>
    <font>
      <sz val="18"/>
      <color theme="1"/>
      <name val="Times New Roman"/>
      <family val="1"/>
    </font>
    <font>
      <sz val="11"/>
      <name val="Times New Roman"/>
      <family val="1"/>
    </font>
    <font>
      <sz val="18"/>
      <color rgb="FF000000"/>
      <name val="Times New Roman"/>
      <family val="1"/>
    </font>
    <font>
      <sz val="24"/>
      <color theme="1"/>
      <name val="Times New Roman"/>
      <family val="1"/>
    </font>
    <font>
      <b/>
      <i/>
      <sz val="11"/>
      <color theme="1"/>
      <name val="Times New Roman"/>
      <family val="1"/>
    </font>
    <font>
      <b/>
      <i/>
      <sz val="12"/>
      <color theme="1"/>
      <name val="Times New Roman"/>
      <family val="1"/>
    </font>
    <font>
      <b/>
      <sz val="11"/>
      <color theme="1"/>
      <name val="Calibri"/>
      <family val="2"/>
      <scheme val="minor"/>
    </font>
    <font>
      <b/>
      <sz val="16"/>
      <color theme="1"/>
      <name val="Times New Roman"/>
      <family val="1"/>
    </font>
    <font>
      <b/>
      <sz val="14"/>
      <color theme="1"/>
      <name val="Calibri"/>
      <family val="2"/>
      <scheme val="minor"/>
    </font>
    <font>
      <sz val="10"/>
      <name val="Arial"/>
      <family val="2"/>
    </font>
    <font>
      <sz val="10"/>
      <name val="Helv"/>
      <charset val="204"/>
    </font>
    <font>
      <i/>
      <sz val="12"/>
      <name val="Times New Roman"/>
      <family val="1"/>
    </font>
    <font>
      <i/>
      <sz val="12"/>
      <color theme="1"/>
      <name val="Times New Roman"/>
      <family val="1"/>
    </font>
    <font>
      <i/>
      <vertAlign val="superscript"/>
      <sz val="12"/>
      <color theme="1"/>
      <name val="Times New Roman"/>
      <family val="1"/>
    </font>
    <font>
      <i/>
      <sz val="12"/>
      <color rgb="FF000000"/>
      <name val="Times New Roman"/>
      <family val="1"/>
    </font>
    <font>
      <i/>
      <sz val="11"/>
      <color theme="1"/>
      <name val="Times New Roman"/>
      <family val="1"/>
    </font>
    <font>
      <i/>
      <vertAlign val="superscript"/>
      <sz val="11"/>
      <color theme="1"/>
      <name val="Times New Roman"/>
      <family val="1"/>
    </font>
    <font>
      <i/>
      <sz val="11"/>
      <color rgb="FF000000"/>
      <name val="Times New Roman"/>
      <family val="1"/>
    </font>
  </fonts>
  <fills count="7">
    <fill>
      <patternFill patternType="none"/>
    </fill>
    <fill>
      <patternFill patternType="gray125"/>
    </fill>
    <fill>
      <patternFill patternType="solid">
        <fgColor rgb="FFD8D8D8"/>
        <bgColor rgb="FFD8D8D8"/>
      </patternFill>
    </fill>
    <fill>
      <patternFill patternType="solid">
        <fgColor theme="0" tint="-0.14999847407452621"/>
        <bgColor rgb="FFD8D8D8"/>
      </patternFill>
    </fill>
    <fill>
      <patternFill patternType="solid">
        <fgColor theme="0" tint="-0.14999847407452621"/>
        <bgColor indexed="64"/>
      </patternFill>
    </fill>
    <fill>
      <patternFill patternType="solid">
        <fgColor theme="0"/>
        <bgColor indexed="64"/>
      </patternFill>
    </fill>
    <fill>
      <patternFill patternType="solid">
        <fgColor theme="0"/>
        <bgColor rgb="FFD8D8D8"/>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rgb="FF000000"/>
      </top>
      <bottom style="hair">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hair">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1" fillId="0" borderId="0"/>
    <xf numFmtId="43" fontId="1" fillId="0" borderId="0" applyFont="0" applyFill="0" applyBorder="0" applyAlignment="0" applyProtection="0"/>
    <xf numFmtId="0" fontId="13" fillId="0" borderId="0"/>
    <xf numFmtId="164" fontId="12" fillId="0" borderId="0" applyFont="0" applyFill="0" applyBorder="0" applyAlignment="0" applyProtection="0"/>
  </cellStyleXfs>
  <cellXfs count="147">
    <xf numFmtId="0" fontId="0" fillId="0" borderId="0" xfId="0"/>
    <xf numFmtId="0" fontId="5" fillId="0" borderId="7" xfId="2" applyFont="1" applyBorder="1"/>
    <xf numFmtId="0" fontId="2" fillId="0" borderId="7" xfId="2" applyFont="1" applyBorder="1" applyAlignment="1">
      <alignment horizontal="right"/>
    </xf>
    <xf numFmtId="0" fontId="2" fillId="0" borderId="14" xfId="2" applyFont="1" applyBorder="1" applyAlignment="1">
      <alignment horizontal="right"/>
    </xf>
    <xf numFmtId="0" fontId="6" fillId="0" borderId="27" xfId="0" applyFont="1" applyBorder="1"/>
    <xf numFmtId="0" fontId="6" fillId="0" borderId="28" xfId="0" applyFont="1" applyBorder="1"/>
    <xf numFmtId="164" fontId="3" fillId="0" borderId="29" xfId="2" applyNumberFormat="1" applyFont="1" applyBorder="1"/>
    <xf numFmtId="164" fontId="2" fillId="0" borderId="29" xfId="2" applyNumberFormat="1" applyFont="1" applyBorder="1"/>
    <xf numFmtId="164" fontId="2" fillId="0" borderId="30" xfId="2" applyNumberFormat="1" applyFont="1" applyBorder="1"/>
    <xf numFmtId="0" fontId="2" fillId="0" borderId="9" xfId="2" applyFont="1" applyBorder="1" applyAlignment="1">
      <alignment horizontal="center"/>
    </xf>
    <xf numFmtId="0" fontId="2" fillId="0" borderId="15" xfId="2" applyFont="1" applyBorder="1" applyAlignment="1">
      <alignment horizontal="center"/>
    </xf>
    <xf numFmtId="0" fontId="2" fillId="0" borderId="25" xfId="2" applyFont="1" applyBorder="1" applyAlignment="1">
      <alignment vertical="center" wrapText="1"/>
    </xf>
    <xf numFmtId="164" fontId="8" fillId="4" borderId="15" xfId="1" applyNumberFormat="1" applyFont="1" applyFill="1" applyBorder="1" applyAlignment="1">
      <alignment horizontal="right" vertical="center"/>
    </xf>
    <xf numFmtId="0" fontId="2" fillId="0" borderId="26" xfId="0" applyFont="1" applyBorder="1"/>
    <xf numFmtId="0" fontId="2" fillId="0" borderId="0" xfId="2" applyFont="1" applyFill="1" applyBorder="1" applyAlignment="1">
      <alignment vertical="center" wrapText="1"/>
    </xf>
    <xf numFmtId="43" fontId="0" fillId="0" borderId="0" xfId="3" applyFont="1"/>
    <xf numFmtId="164" fontId="8" fillId="0" borderId="34" xfId="1" applyNumberFormat="1" applyFont="1" applyBorder="1" applyAlignment="1">
      <alignment horizontal="right" vertical="center"/>
    </xf>
    <xf numFmtId="0" fontId="9" fillId="0" borderId="0" xfId="0" applyFont="1" applyAlignment="1">
      <alignment wrapText="1"/>
    </xf>
    <xf numFmtId="0" fontId="10" fillId="0" borderId="0" xfId="2" applyFont="1" applyFill="1" applyBorder="1" applyAlignment="1">
      <alignment horizontal="left"/>
    </xf>
    <xf numFmtId="0" fontId="11" fillId="0" borderId="0" xfId="0" applyFont="1" applyAlignment="1">
      <alignment horizontal="left" vertical="top" wrapText="1"/>
    </xf>
    <xf numFmtId="0" fontId="0" fillId="0" borderId="0" xfId="0" applyBorder="1"/>
    <xf numFmtId="165" fontId="2" fillId="0" borderId="0" xfId="2" applyNumberFormat="1" applyFont="1" applyBorder="1"/>
    <xf numFmtId="0" fontId="8" fillId="0" borderId="8" xfId="1" applyFont="1" applyBorder="1" applyAlignment="1">
      <alignment vertical="top" wrapText="1"/>
    </xf>
    <xf numFmtId="43" fontId="0" fillId="0" borderId="0" xfId="0" applyNumberFormat="1"/>
    <xf numFmtId="43" fontId="10" fillId="0" borderId="0" xfId="0" applyNumberFormat="1" applyFont="1" applyAlignment="1">
      <alignment horizontal="center"/>
    </xf>
    <xf numFmtId="0" fontId="10" fillId="0" borderId="0" xfId="0" applyFont="1" applyAlignment="1">
      <alignment horizontal="center"/>
    </xf>
    <xf numFmtId="0" fontId="2" fillId="0" borderId="37" xfId="2" applyFont="1" applyBorder="1" applyAlignment="1">
      <alignment horizontal="center" vertical="center" wrapText="1"/>
    </xf>
    <xf numFmtId="0" fontId="2" fillId="0" borderId="38" xfId="2" applyFont="1" applyBorder="1" applyAlignment="1">
      <alignment horizontal="center" vertical="center" wrapText="1"/>
    </xf>
    <xf numFmtId="0" fontId="2" fillId="0" borderId="0" xfId="2" applyFont="1" applyAlignment="1">
      <alignment horizontal="center"/>
    </xf>
    <xf numFmtId="0" fontId="2" fillId="0" borderId="0" xfId="2" applyFont="1" applyBorder="1" applyAlignment="1">
      <alignment horizontal="center"/>
    </xf>
    <xf numFmtId="0" fontId="3" fillId="0" borderId="0" xfId="2" applyFont="1" applyBorder="1"/>
    <xf numFmtId="0" fontId="4" fillId="0" borderId="0" xfId="2" applyFont="1" applyBorder="1"/>
    <xf numFmtId="43" fontId="11" fillId="0" borderId="0" xfId="0" applyNumberFormat="1" applyFont="1" applyAlignment="1">
      <alignment horizontal="left" vertical="center" wrapText="1"/>
    </xf>
    <xf numFmtId="0" fontId="11" fillId="0" borderId="0" xfId="0" applyFont="1" applyAlignment="1">
      <alignment horizontal="left" vertical="center" wrapText="1"/>
    </xf>
    <xf numFmtId="0" fontId="8" fillId="0" borderId="33" xfId="1" applyFont="1" applyBorder="1" applyAlignment="1">
      <alignment horizontal="center" vertical="center"/>
    </xf>
    <xf numFmtId="0" fontId="8" fillId="0" borderId="24" xfId="1" applyFont="1" applyFill="1" applyBorder="1" applyAlignment="1">
      <alignment horizontal="center" vertical="top" wrapText="1"/>
    </xf>
    <xf numFmtId="0" fontId="8" fillId="0" borderId="31" xfId="1" applyFont="1" applyFill="1" applyBorder="1" applyAlignment="1">
      <alignment horizontal="center" vertical="top" wrapText="1"/>
    </xf>
    <xf numFmtId="0" fontId="8" fillId="4" borderId="14" xfId="1" applyFont="1" applyFill="1" applyBorder="1" applyAlignment="1">
      <alignment horizontal="center" vertical="center"/>
    </xf>
    <xf numFmtId="0" fontId="8" fillId="4" borderId="19" xfId="1" applyFont="1" applyFill="1" applyBorder="1" applyAlignment="1">
      <alignment horizontal="center" vertical="center"/>
    </xf>
    <xf numFmtId="0" fontId="8" fillId="4" borderId="20" xfId="1" applyFont="1" applyFill="1" applyBorder="1" applyAlignment="1">
      <alignment horizontal="center" vertical="center"/>
    </xf>
    <xf numFmtId="0" fontId="8" fillId="4" borderId="21" xfId="1" applyFont="1" applyFill="1" applyBorder="1" applyAlignment="1">
      <alignment horizontal="center" vertical="center"/>
    </xf>
    <xf numFmtId="164" fontId="8" fillId="0" borderId="16" xfId="1" applyNumberFormat="1" applyFont="1" applyBorder="1" applyAlignment="1">
      <alignment horizontal="center"/>
    </xf>
    <xf numFmtId="0" fontId="14" fillId="0" borderId="17" xfId="1" applyFont="1" applyBorder="1"/>
    <xf numFmtId="0" fontId="14" fillId="0" borderId="18" xfId="1" applyFont="1" applyBorder="1"/>
    <xf numFmtId="0" fontId="15" fillId="0" borderId="0" xfId="0" applyFont="1"/>
    <xf numFmtId="49" fontId="8" fillId="3" borderId="1" xfId="1" applyNumberFormat="1" applyFont="1" applyFill="1" applyBorder="1" applyAlignment="1">
      <alignment horizontal="center" vertical="center" wrapText="1"/>
    </xf>
    <xf numFmtId="0" fontId="8" fillId="3" borderId="2" xfId="1" applyFont="1" applyFill="1" applyBorder="1" applyAlignment="1">
      <alignment horizontal="center" vertical="center" wrapText="1"/>
    </xf>
    <xf numFmtId="164" fontId="8" fillId="3" borderId="2" xfId="1" applyNumberFormat="1" applyFont="1" applyFill="1" applyBorder="1" applyAlignment="1">
      <alignment horizontal="center" vertical="center" wrapText="1"/>
    </xf>
    <xf numFmtId="164" fontId="8" fillId="3" borderId="3" xfId="1" applyNumberFormat="1" applyFont="1" applyFill="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left" vertical="center" wrapText="1"/>
    </xf>
    <xf numFmtId="0" fontId="15" fillId="0" borderId="5" xfId="1" applyFont="1" applyBorder="1" applyAlignment="1">
      <alignment horizontal="center" vertical="center"/>
    </xf>
    <xf numFmtId="164" fontId="15" fillId="0" borderId="5" xfId="1" applyNumberFormat="1" applyFont="1" applyBorder="1" applyAlignment="1">
      <alignment horizontal="center" vertical="center"/>
    </xf>
    <xf numFmtId="164" fontId="15" fillId="0" borderId="5" xfId="1" applyNumberFormat="1" applyFont="1" applyBorder="1" applyAlignment="1">
      <alignment vertical="center"/>
    </xf>
    <xf numFmtId="164" fontId="15" fillId="0" borderId="6" xfId="1" applyNumberFormat="1" applyFont="1" applyBorder="1" applyAlignment="1">
      <alignment vertical="center"/>
    </xf>
    <xf numFmtId="0" fontId="8" fillId="0" borderId="7" xfId="1" applyFont="1" applyBorder="1" applyAlignment="1">
      <alignment horizontal="center" vertical="top"/>
    </xf>
    <xf numFmtId="0" fontId="15" fillId="0" borderId="8" xfId="1" applyFont="1" applyFill="1" applyBorder="1" applyAlignment="1">
      <alignment horizontal="left" vertical="top" wrapText="1"/>
    </xf>
    <xf numFmtId="0" fontId="15" fillId="0" borderId="8" xfId="0" applyFont="1" applyBorder="1" applyAlignment="1">
      <alignment horizontal="center"/>
    </xf>
    <xf numFmtId="164" fontId="15" fillId="0" borderId="8" xfId="1" applyNumberFormat="1" applyFont="1" applyBorder="1" applyAlignment="1">
      <alignment horizontal="center" wrapText="1"/>
    </xf>
    <xf numFmtId="164" fontId="15" fillId="0" borderId="10" xfId="0" applyNumberFormat="1" applyFont="1" applyBorder="1" applyAlignment="1">
      <alignment horizontal="center"/>
    </xf>
    <xf numFmtId="164" fontId="15" fillId="0" borderId="9" xfId="1" applyNumberFormat="1" applyFont="1" applyBorder="1" applyAlignment="1"/>
    <xf numFmtId="0" fontId="15" fillId="0" borderId="0" xfId="0" applyFont="1" applyAlignment="1">
      <alignment wrapText="1"/>
    </xf>
    <xf numFmtId="0" fontId="15" fillId="0" borderId="8" xfId="0" applyFont="1" applyBorder="1" applyAlignment="1" applyProtection="1">
      <alignment wrapText="1"/>
    </xf>
    <xf numFmtId="164" fontId="15" fillId="0" borderId="8" xfId="1" applyNumberFormat="1" applyFont="1" applyBorder="1" applyAlignment="1">
      <alignment horizontal="center" vertical="center"/>
    </xf>
    <xf numFmtId="0" fontId="15" fillId="0" borderId="11" xfId="1" applyFont="1" applyBorder="1" applyAlignment="1"/>
    <xf numFmtId="164" fontId="15" fillId="0" borderId="36" xfId="0" applyNumberFormat="1" applyFont="1" applyBorder="1" applyAlignment="1">
      <alignment horizontal="center"/>
    </xf>
    <xf numFmtId="164" fontId="15" fillId="0" borderId="8" xfId="1" applyNumberFormat="1" applyFont="1" applyBorder="1" applyAlignment="1">
      <alignment horizontal="center"/>
    </xf>
    <xf numFmtId="49" fontId="8" fillId="0" borderId="7" xfId="1" applyNumberFormat="1" applyFont="1" applyBorder="1" applyAlignment="1">
      <alignment horizontal="center" vertical="top" wrapText="1"/>
    </xf>
    <xf numFmtId="0" fontId="15" fillId="0" borderId="12" xfId="1" applyFont="1" applyBorder="1" applyAlignment="1">
      <alignment vertical="top" wrapText="1"/>
    </xf>
    <xf numFmtId="0" fontId="8" fillId="0" borderId="8" xfId="0" applyFont="1" applyBorder="1" applyAlignment="1">
      <alignment horizontal="center"/>
    </xf>
    <xf numFmtId="0" fontId="15" fillId="0" borderId="8" xfId="1" applyFont="1" applyBorder="1" applyAlignment="1">
      <alignment vertical="center" wrapText="1"/>
    </xf>
    <xf numFmtId="0" fontId="15" fillId="0" borderId="8" xfId="1" applyFont="1" applyBorder="1" applyAlignment="1">
      <alignment vertical="center"/>
    </xf>
    <xf numFmtId="164" fontId="15" fillId="0" borderId="9" xfId="1" applyNumberFormat="1" applyFont="1" applyBorder="1" applyAlignment="1">
      <alignment vertical="center"/>
    </xf>
    <xf numFmtId="0" fontId="15" fillId="0" borderId="8" xfId="1" applyFont="1" applyBorder="1" applyAlignment="1">
      <alignment vertical="top" wrapText="1"/>
    </xf>
    <xf numFmtId="0" fontId="8" fillId="0" borderId="12" xfId="1" applyFont="1" applyBorder="1" applyAlignment="1">
      <alignment horizontal="center" vertical="top" wrapText="1"/>
    </xf>
    <xf numFmtId="0" fontId="8" fillId="0" borderId="13" xfId="1" applyFont="1" applyBorder="1" applyAlignment="1">
      <alignment horizontal="center" vertical="top" wrapText="1"/>
    </xf>
    <xf numFmtId="0" fontId="8" fillId="0" borderId="11" xfId="1" applyFont="1" applyBorder="1" applyAlignment="1">
      <alignment horizontal="center" vertical="top" wrapText="1"/>
    </xf>
    <xf numFmtId="164" fontId="8" fillId="0" borderId="9" xfId="1" applyNumberFormat="1" applyFont="1" applyBorder="1" applyAlignment="1">
      <alignment vertical="center"/>
    </xf>
    <xf numFmtId="43" fontId="15" fillId="0" borderId="8" xfId="3" applyFont="1" applyBorder="1" applyAlignment="1">
      <alignment vertical="center"/>
    </xf>
    <xf numFmtId="49" fontId="15" fillId="0" borderId="7" xfId="1" applyNumberFormat="1" applyFont="1" applyBorder="1" applyAlignment="1">
      <alignment horizontal="center" vertical="top" wrapText="1"/>
    </xf>
    <xf numFmtId="0" fontId="15" fillId="0" borderId="7" xfId="1" applyFont="1" applyBorder="1" applyAlignment="1">
      <alignment horizontal="center" vertical="top"/>
    </xf>
    <xf numFmtId="0" fontId="8" fillId="0" borderId="32" xfId="0" applyFont="1" applyBorder="1" applyAlignment="1" applyProtection="1">
      <alignment horizontal="center" wrapText="1"/>
    </xf>
    <xf numFmtId="0" fontId="8" fillId="0" borderId="13" xfId="0" applyFont="1" applyBorder="1" applyAlignment="1" applyProtection="1">
      <alignment horizontal="center" wrapText="1"/>
    </xf>
    <xf numFmtId="0" fontId="8" fillId="0" borderId="11" xfId="0" applyFont="1" applyBorder="1" applyAlignment="1" applyProtection="1">
      <alignment horizontal="center" wrapText="1"/>
    </xf>
    <xf numFmtId="43" fontId="8" fillId="0" borderId="9" xfId="1" applyNumberFormat="1" applyFont="1" applyBorder="1" applyAlignment="1">
      <alignment horizontal="right" vertical="center"/>
    </xf>
    <xf numFmtId="0" fontId="15" fillId="0" borderId="32" xfId="0" applyFont="1" applyBorder="1" applyAlignment="1" applyProtection="1">
      <alignment horizontal="left" vertical="center" wrapText="1"/>
    </xf>
    <xf numFmtId="0" fontId="15" fillId="0" borderId="13" xfId="0" applyFont="1" applyBorder="1" applyAlignment="1" applyProtection="1">
      <alignment horizontal="center" wrapText="1"/>
    </xf>
    <xf numFmtId="43" fontId="15" fillId="0" borderId="11" xfId="3" applyFont="1" applyBorder="1" applyAlignment="1" applyProtection="1">
      <alignment horizontal="center" wrapText="1"/>
    </xf>
    <xf numFmtId="43" fontId="15" fillId="0" borderId="9" xfId="1" applyNumberFormat="1" applyFont="1" applyBorder="1" applyAlignment="1">
      <alignment horizontal="right"/>
    </xf>
    <xf numFmtId="43" fontId="15" fillId="0" borderId="9" xfId="1" applyNumberFormat="1" applyFont="1" applyBorder="1" applyAlignment="1">
      <alignment horizontal="right" vertical="center"/>
    </xf>
    <xf numFmtId="0" fontId="15" fillId="5" borderId="0" xfId="0" applyFont="1" applyFill="1"/>
    <xf numFmtId="0" fontId="8"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43" fontId="8" fillId="0" borderId="11" xfId="3" applyFont="1" applyBorder="1" applyAlignment="1" applyProtection="1">
      <alignment horizontal="center" wrapText="1"/>
    </xf>
    <xf numFmtId="4" fontId="15" fillId="0" borderId="8" xfId="1" applyNumberFormat="1" applyFont="1" applyBorder="1" applyAlignment="1">
      <alignment horizontal="center" vertical="center"/>
    </xf>
    <xf numFmtId="164" fontId="8" fillId="0" borderId="9" xfId="1" applyNumberFormat="1" applyFont="1" applyBorder="1" applyAlignment="1">
      <alignment horizontal="right" vertical="center"/>
    </xf>
    <xf numFmtId="0" fontId="17" fillId="0" borderId="35" xfId="0" applyNumberFormat="1" applyFont="1" applyFill="1" applyBorder="1" applyAlignment="1">
      <alignment horizontal="left"/>
    </xf>
    <xf numFmtId="164" fontId="15" fillId="0" borderId="9" xfId="1" applyNumberFormat="1" applyFont="1" applyBorder="1" applyAlignment="1">
      <alignment horizontal="right" vertical="center"/>
    </xf>
    <xf numFmtId="164" fontId="15" fillId="0" borderId="13" xfId="1" applyNumberFormat="1" applyFont="1" applyBorder="1" applyAlignment="1">
      <alignment horizontal="center" vertical="center"/>
    </xf>
    <xf numFmtId="164" fontId="15" fillId="0" borderId="11" xfId="1" applyNumberFormat="1" applyFont="1" applyBorder="1" applyAlignment="1">
      <alignment horizontal="center" vertical="center"/>
    </xf>
    <xf numFmtId="0" fontId="8" fillId="0" borderId="7" xfId="1" applyFont="1" applyBorder="1" applyAlignment="1">
      <alignment horizontal="center" vertical="center"/>
    </xf>
    <xf numFmtId="0" fontId="8" fillId="0" borderId="12" xfId="1" applyFont="1" applyFill="1" applyBorder="1" applyAlignment="1">
      <alignment horizontal="center" vertical="top" wrapText="1"/>
    </xf>
    <xf numFmtId="0" fontId="8" fillId="0" borderId="13" xfId="1" applyFont="1" applyFill="1" applyBorder="1" applyAlignment="1">
      <alignment horizontal="center" vertical="top" wrapText="1"/>
    </xf>
    <xf numFmtId="0" fontId="8" fillId="0" borderId="11" xfId="1" applyFont="1" applyFill="1" applyBorder="1" applyAlignment="1">
      <alignment horizontal="center" vertical="top" wrapText="1"/>
    </xf>
    <xf numFmtId="49" fontId="8" fillId="2" borderId="1"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164" fontId="8" fillId="2" borderId="2" xfId="1" applyNumberFormat="1" applyFont="1" applyFill="1" applyBorder="1" applyAlignment="1">
      <alignment horizontal="center" vertical="center" wrapText="1"/>
    </xf>
    <xf numFmtId="49" fontId="8" fillId="6" borderId="4" xfId="1" applyNumberFormat="1" applyFont="1" applyFill="1" applyBorder="1" applyAlignment="1">
      <alignment horizontal="center" vertical="center" wrapText="1"/>
    </xf>
    <xf numFmtId="0" fontId="8" fillId="6" borderId="5" xfId="1" applyFont="1" applyFill="1" applyBorder="1" applyAlignment="1">
      <alignment horizontal="center" vertical="center" wrapText="1"/>
    </xf>
    <xf numFmtId="164" fontId="8" fillId="6" borderId="5" xfId="1" applyNumberFormat="1" applyFont="1" applyFill="1" applyBorder="1" applyAlignment="1">
      <alignment horizontal="center" vertical="center" wrapText="1"/>
    </xf>
    <xf numFmtId="164" fontId="8" fillId="6" borderId="8" xfId="1" applyNumberFormat="1" applyFont="1" applyFill="1" applyBorder="1" applyAlignment="1">
      <alignment horizontal="center" vertical="center" wrapText="1"/>
    </xf>
    <xf numFmtId="164" fontId="8" fillId="6" borderId="6" xfId="1" applyNumberFormat="1" applyFont="1" applyFill="1" applyBorder="1" applyAlignment="1">
      <alignment horizontal="center" vertical="center" wrapText="1"/>
    </xf>
    <xf numFmtId="49" fontId="7" fillId="0" borderId="7" xfId="1" applyNumberFormat="1" applyFont="1" applyBorder="1" applyAlignment="1">
      <alignment horizontal="center" vertical="top" wrapText="1"/>
    </xf>
    <xf numFmtId="0" fontId="7" fillId="0" borderId="8" xfId="0" applyFont="1" applyBorder="1" applyAlignment="1" applyProtection="1">
      <alignment horizontal="left" vertical="center"/>
    </xf>
    <xf numFmtId="4" fontId="18" fillId="0" borderId="8" xfId="1" applyNumberFormat="1" applyFont="1" applyBorder="1" applyAlignment="1">
      <alignment horizontal="center" vertical="center"/>
    </xf>
    <xf numFmtId="164" fontId="18" fillId="0" borderId="8" xfId="1" applyNumberFormat="1" applyFont="1" applyBorder="1" applyAlignment="1">
      <alignment horizontal="center" vertical="center"/>
    </xf>
    <xf numFmtId="164" fontId="18" fillId="0" borderId="8" xfId="0" applyNumberFormat="1" applyFont="1" applyBorder="1" applyAlignment="1">
      <alignment horizontal="center" vertical="center"/>
    </xf>
    <xf numFmtId="164" fontId="18" fillId="0" borderId="9" xfId="1" applyNumberFormat="1" applyFont="1" applyBorder="1" applyAlignment="1">
      <alignment horizontal="right" vertical="center"/>
    </xf>
    <xf numFmtId="0" fontId="18" fillId="0" borderId="8" xfId="1" applyFont="1" applyBorder="1" applyAlignment="1">
      <alignment vertical="top" wrapText="1"/>
    </xf>
    <xf numFmtId="164" fontId="18" fillId="0" borderId="5" xfId="0" applyNumberFormat="1" applyFont="1" applyBorder="1" applyAlignment="1">
      <alignment horizontal="center" vertical="center"/>
    </xf>
    <xf numFmtId="0" fontId="7" fillId="0" borderId="7" xfId="1" applyFont="1" applyBorder="1" applyAlignment="1">
      <alignment horizontal="center" vertical="top" wrapText="1"/>
    </xf>
    <xf numFmtId="0" fontId="18" fillId="0" borderId="8" xfId="0" applyFont="1" applyBorder="1" applyAlignment="1" applyProtection="1">
      <alignment wrapText="1"/>
    </xf>
    <xf numFmtId="0" fontId="18" fillId="0" borderId="8" xfId="0" applyFont="1" applyBorder="1" applyAlignment="1">
      <alignment horizontal="center"/>
    </xf>
    <xf numFmtId="0" fontId="7" fillId="0" borderId="7" xfId="1" applyFont="1" applyBorder="1" applyAlignment="1">
      <alignment horizontal="center" vertical="top"/>
    </xf>
    <xf numFmtId="0" fontId="18" fillId="0" borderId="8" xfId="0" applyFont="1" applyBorder="1" applyAlignment="1" applyProtection="1">
      <alignment horizontal="left" vertical="top" wrapText="1"/>
    </xf>
    <xf numFmtId="164" fontId="18" fillId="0" borderId="8" xfId="1" applyNumberFormat="1" applyFont="1" applyBorder="1" applyAlignment="1">
      <alignment horizontal="center" vertical="center" wrapText="1"/>
    </xf>
    <xf numFmtId="164" fontId="18" fillId="0" borderId="0" xfId="0" applyNumberFormat="1" applyFont="1" applyBorder="1" applyAlignment="1">
      <alignment horizontal="center"/>
    </xf>
    <xf numFmtId="164" fontId="18" fillId="0" borderId="8" xfId="0" applyNumberFormat="1" applyFont="1" applyBorder="1" applyAlignment="1">
      <alignment horizontal="center"/>
    </xf>
    <xf numFmtId="0" fontId="18" fillId="0" borderId="7" xfId="1" applyFont="1" applyBorder="1" applyAlignment="1">
      <alignment horizontal="center" vertical="top"/>
    </xf>
    <xf numFmtId="0" fontId="7" fillId="0" borderId="12" xfId="0" applyFont="1" applyBorder="1" applyAlignment="1" applyProtection="1">
      <alignment horizontal="center" wrapText="1"/>
    </xf>
    <xf numFmtId="0" fontId="7" fillId="0" borderId="13" xfId="0" applyFont="1" applyBorder="1" applyAlignment="1" applyProtection="1">
      <alignment horizontal="center" wrapText="1"/>
    </xf>
    <xf numFmtId="0" fontId="7" fillId="0" borderId="11" xfId="0" applyFont="1" applyBorder="1" applyAlignment="1" applyProtection="1">
      <alignment horizontal="center" wrapText="1"/>
    </xf>
    <xf numFmtId="164" fontId="7" fillId="0" borderId="9" xfId="1" applyNumberFormat="1" applyFont="1" applyBorder="1" applyAlignment="1">
      <alignment horizontal="right" vertical="center"/>
    </xf>
    <xf numFmtId="0" fontId="7" fillId="0" borderId="5" xfId="1" applyFont="1" applyBorder="1" applyAlignment="1">
      <alignment horizontal="left" vertical="center" wrapText="1"/>
    </xf>
    <xf numFmtId="0" fontId="20" fillId="0" borderId="35" xfId="0" applyNumberFormat="1" applyFont="1" applyFill="1" applyBorder="1" applyAlignment="1">
      <alignment horizontal="left"/>
    </xf>
    <xf numFmtId="0" fontId="18" fillId="0" borderId="8" xfId="1" applyFont="1" applyBorder="1" applyAlignment="1">
      <alignment horizontal="center"/>
    </xf>
    <xf numFmtId="166" fontId="18" fillId="0" borderId="8" xfId="1" applyNumberFormat="1" applyFont="1" applyBorder="1" applyAlignment="1">
      <alignment horizontal="center" vertical="center"/>
    </xf>
    <xf numFmtId="2" fontId="7" fillId="0" borderId="7" xfId="1" applyNumberFormat="1" applyFont="1" applyBorder="1" applyAlignment="1">
      <alignment horizontal="center"/>
    </xf>
    <xf numFmtId="0" fontId="18" fillId="0" borderId="8" xfId="1" applyFont="1" applyBorder="1" applyAlignment="1">
      <alignment horizontal="center" vertical="center"/>
    </xf>
    <xf numFmtId="0" fontId="18" fillId="0" borderId="12" xfId="1" applyFont="1" applyBorder="1" applyAlignment="1">
      <alignment vertical="top" wrapText="1"/>
    </xf>
    <xf numFmtId="166" fontId="18" fillId="0" borderId="13" xfId="1" applyNumberFormat="1" applyFont="1" applyBorder="1" applyAlignment="1">
      <alignment horizontal="center" vertical="center"/>
    </xf>
    <xf numFmtId="164" fontId="18" fillId="0" borderId="11" xfId="1" applyNumberFormat="1" applyFont="1" applyBorder="1" applyAlignment="1">
      <alignment horizontal="center" vertical="center"/>
    </xf>
    <xf numFmtId="164" fontId="7" fillId="0" borderId="9" xfId="1" applyNumberFormat="1" applyFont="1" applyBorder="1" applyAlignment="1">
      <alignment wrapText="1"/>
    </xf>
    <xf numFmtId="0" fontId="7" fillId="0" borderId="23"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4" fontId="7" fillId="0" borderId="22" xfId="1" applyNumberFormat="1" applyFont="1" applyBorder="1" applyAlignment="1">
      <alignment horizontal="center" vertical="center" wrapText="1"/>
    </xf>
  </cellXfs>
  <cellStyles count="6">
    <cellStyle name="Comma" xfId="3" builtinId="3"/>
    <cellStyle name="Comma 2" xfId="5"/>
    <cellStyle name="Normal" xfId="0" builtinId="0"/>
    <cellStyle name="Normal 2" xfId="1"/>
    <cellStyle name="Normal 3" xfId="2"/>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3"/>
  <sheetViews>
    <sheetView tabSelected="1" zoomScaleNormal="100" workbookViewId="0">
      <selection activeCell="C11" sqref="C11"/>
    </sheetView>
  </sheetViews>
  <sheetFormatPr defaultRowHeight="14.4"/>
  <cols>
    <col min="3" max="3" width="77.44140625" customWidth="1"/>
    <col min="4" max="4" width="13.44140625" customWidth="1"/>
    <col min="5" max="5" width="29.44140625" customWidth="1"/>
    <col min="6" max="6" width="19.5546875" customWidth="1"/>
  </cols>
  <sheetData>
    <row r="1" spans="2:6" ht="22.8">
      <c r="C1" s="28" t="s">
        <v>81</v>
      </c>
      <c r="D1" s="28"/>
      <c r="E1" s="28"/>
    </row>
    <row r="2" spans="2:6" ht="22.8">
      <c r="C2" s="29" t="s">
        <v>23</v>
      </c>
      <c r="D2" s="29"/>
      <c r="E2" s="29"/>
    </row>
    <row r="3" spans="2:6" ht="23.4" thickBot="1">
      <c r="C3" s="30"/>
      <c r="D3" s="31"/>
      <c r="E3" s="31"/>
    </row>
    <row r="4" spans="2:6" ht="23.4" thickBot="1">
      <c r="B4" s="13" t="s">
        <v>34</v>
      </c>
      <c r="C4" s="11" t="s">
        <v>28</v>
      </c>
      <c r="D4" s="26" t="s">
        <v>35</v>
      </c>
      <c r="E4" s="27"/>
      <c r="F4" s="14"/>
    </row>
    <row r="5" spans="2:6" ht="30.6">
      <c r="B5" s="4">
        <v>1</v>
      </c>
      <c r="C5" s="1" t="s">
        <v>27</v>
      </c>
      <c r="D5" s="9" t="s">
        <v>24</v>
      </c>
      <c r="E5" s="6">
        <f>'IPD BOQ'!F18</f>
        <v>0</v>
      </c>
    </row>
    <row r="6" spans="2:6" ht="30.6">
      <c r="B6" s="4">
        <v>2</v>
      </c>
      <c r="C6" s="1" t="s">
        <v>76</v>
      </c>
      <c r="D6" s="9" t="s">
        <v>24</v>
      </c>
      <c r="E6" s="6">
        <f>'OPD BLOCK BOQ'!F32</f>
        <v>0</v>
      </c>
    </row>
    <row r="7" spans="2:6" ht="30.6">
      <c r="B7" s="4"/>
      <c r="C7" s="2" t="s">
        <v>29</v>
      </c>
      <c r="D7" s="9" t="s">
        <v>24</v>
      </c>
      <c r="E7" s="7">
        <f>E6+E5</f>
        <v>0</v>
      </c>
    </row>
    <row r="8" spans="2:6" ht="30.6">
      <c r="B8" s="4"/>
      <c r="C8" s="2" t="s">
        <v>25</v>
      </c>
      <c r="D8" s="9" t="s">
        <v>24</v>
      </c>
      <c r="E8" s="7">
        <f>E7*0.15</f>
        <v>0</v>
      </c>
    </row>
    <row r="9" spans="2:6" ht="31.2" thickBot="1">
      <c r="B9" s="5"/>
      <c r="C9" s="3" t="s">
        <v>26</v>
      </c>
      <c r="D9" s="10" t="s">
        <v>24</v>
      </c>
      <c r="E9" s="8">
        <f>E8+E7</f>
        <v>0</v>
      </c>
      <c r="F9" s="15"/>
    </row>
    <row r="10" spans="2:6" ht="22.8">
      <c r="D10" s="20"/>
      <c r="E10" s="21"/>
    </row>
    <row r="11" spans="2:6" ht="33.6" customHeight="1">
      <c r="B11" s="17" t="s">
        <v>51</v>
      </c>
      <c r="C11" s="19"/>
      <c r="D11" s="32"/>
      <c r="E11" s="33"/>
      <c r="F11" s="33"/>
    </row>
    <row r="12" spans="2:6" ht="20.399999999999999">
      <c r="C12" s="18"/>
      <c r="D12" s="24"/>
      <c r="E12" s="25"/>
    </row>
    <row r="13" spans="2:6">
      <c r="E13" s="23"/>
    </row>
  </sheetData>
  <mergeCells count="6">
    <mergeCell ref="D12:E12"/>
    <mergeCell ref="D4:E4"/>
    <mergeCell ref="C1:E1"/>
    <mergeCell ref="C2:E2"/>
    <mergeCell ref="C3:E3"/>
    <mergeCell ref="D11:F11"/>
  </mergeCells>
  <pageMargins left="0.7" right="0.7" top="0.75" bottom="0.75" header="0.3" footer="0.3"/>
  <pageSetup paperSize="9" scale="6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10" workbookViewId="0">
      <selection activeCell="B5" sqref="B5"/>
    </sheetView>
  </sheetViews>
  <sheetFormatPr defaultColWidth="8.88671875" defaultRowHeight="15.6"/>
  <cols>
    <col min="1" max="1" width="11.6640625" style="44" customWidth="1"/>
    <col min="2" max="2" width="64.44140625" style="44" customWidth="1"/>
    <col min="3" max="3" width="7.88671875" style="44" customWidth="1"/>
    <col min="4" max="4" width="11.77734375" style="44" customWidth="1"/>
    <col min="5" max="5" width="11.6640625" style="44" customWidth="1"/>
    <col min="6" max="6" width="17.21875" style="44" customWidth="1"/>
    <col min="7" max="7" width="21.6640625" style="44" customWidth="1"/>
    <col min="8" max="16384" width="8.88671875" style="44"/>
  </cols>
  <sheetData>
    <row r="1" spans="1:7" ht="16.8" thickBot="1">
      <c r="A1" s="41" t="s">
        <v>77</v>
      </c>
      <c r="B1" s="42"/>
      <c r="C1" s="42"/>
      <c r="D1" s="42"/>
      <c r="E1" s="42"/>
      <c r="F1" s="43"/>
    </row>
    <row r="2" spans="1:7" ht="48.6">
      <c r="A2" s="45" t="s">
        <v>0</v>
      </c>
      <c r="B2" s="46" t="s">
        <v>1</v>
      </c>
      <c r="C2" s="46" t="s">
        <v>2</v>
      </c>
      <c r="D2" s="47" t="s">
        <v>3</v>
      </c>
      <c r="E2" s="47" t="s">
        <v>4</v>
      </c>
      <c r="F2" s="48" t="s">
        <v>48</v>
      </c>
    </row>
    <row r="3" spans="1:7" ht="16.2">
      <c r="A3" s="49">
        <v>1</v>
      </c>
      <c r="B3" s="50" t="s">
        <v>57</v>
      </c>
      <c r="C3" s="51"/>
      <c r="D3" s="52"/>
      <c r="E3" s="53"/>
      <c r="F3" s="54"/>
    </row>
    <row r="4" spans="1:7" ht="76.2" customHeight="1">
      <c r="A4" s="55">
        <v>1.1000000000000001</v>
      </c>
      <c r="B4" s="56" t="s">
        <v>73</v>
      </c>
      <c r="C4" s="57" t="s">
        <v>79</v>
      </c>
      <c r="D4" s="58">
        <f>8.5*8.6</f>
        <v>73.099999999999994</v>
      </c>
      <c r="E4" s="59"/>
      <c r="F4" s="60">
        <f>E4*D4</f>
        <v>0</v>
      </c>
      <c r="G4" s="61"/>
    </row>
    <row r="5" spans="1:7" ht="112.2" customHeight="1">
      <c r="A5" s="55">
        <v>1.2</v>
      </c>
      <c r="B5" s="62" t="s">
        <v>83</v>
      </c>
      <c r="C5" s="57"/>
      <c r="D5" s="63"/>
      <c r="E5" s="64"/>
      <c r="F5" s="60"/>
      <c r="G5" s="61"/>
    </row>
    <row r="6" spans="1:7" ht="34.799999999999997" customHeight="1">
      <c r="A6" s="55" t="s">
        <v>61</v>
      </c>
      <c r="B6" s="62" t="s">
        <v>5</v>
      </c>
      <c r="C6" s="57" t="s">
        <v>79</v>
      </c>
      <c r="D6" s="58">
        <v>492.78</v>
      </c>
      <c r="E6" s="65"/>
      <c r="F6" s="60">
        <f>E6*D6</f>
        <v>0</v>
      </c>
      <c r="G6" s="61"/>
    </row>
    <row r="7" spans="1:7" ht="30.6" customHeight="1">
      <c r="A7" s="55" t="s">
        <v>62</v>
      </c>
      <c r="B7" s="62" t="s">
        <v>6</v>
      </c>
      <c r="C7" s="57" t="s">
        <v>79</v>
      </c>
      <c r="D7" s="66">
        <v>269.19</v>
      </c>
      <c r="E7" s="66"/>
      <c r="F7" s="60">
        <f>E7*D7</f>
        <v>0</v>
      </c>
    </row>
    <row r="8" spans="1:7" ht="69" customHeight="1">
      <c r="A8" s="67" t="s">
        <v>46</v>
      </c>
      <c r="B8" s="68" t="s">
        <v>66</v>
      </c>
      <c r="C8" s="69"/>
      <c r="D8" s="70"/>
      <c r="E8" s="71"/>
      <c r="F8" s="72"/>
      <c r="G8" s="61"/>
    </row>
    <row r="9" spans="1:7" ht="18.600000000000001" customHeight="1">
      <c r="A9" s="67" t="s">
        <v>65</v>
      </c>
      <c r="B9" s="73" t="s">
        <v>70</v>
      </c>
      <c r="C9" s="57" t="s">
        <v>79</v>
      </c>
      <c r="D9" s="57">
        <f>5*2</f>
        <v>10</v>
      </c>
      <c r="E9" s="71"/>
      <c r="F9" s="72">
        <f>E9*D9</f>
        <v>0</v>
      </c>
    </row>
    <row r="10" spans="1:7" ht="23.4" customHeight="1">
      <c r="A10" s="67"/>
      <c r="B10" s="74" t="s">
        <v>64</v>
      </c>
      <c r="C10" s="75"/>
      <c r="D10" s="75"/>
      <c r="E10" s="76"/>
      <c r="F10" s="77">
        <f>F9+F7+F6+F4</f>
        <v>0</v>
      </c>
    </row>
    <row r="11" spans="1:7" ht="19.2" customHeight="1">
      <c r="A11" s="67" t="s">
        <v>10</v>
      </c>
      <c r="B11" s="22" t="s">
        <v>11</v>
      </c>
      <c r="C11" s="57"/>
      <c r="D11" s="70"/>
      <c r="E11" s="71"/>
      <c r="F11" s="77"/>
    </row>
    <row r="12" spans="1:7" ht="138.6" customHeight="1">
      <c r="A12" s="67" t="s">
        <v>22</v>
      </c>
      <c r="B12" s="73" t="s">
        <v>39</v>
      </c>
      <c r="C12" s="57"/>
      <c r="D12" s="70"/>
      <c r="E12" s="71"/>
      <c r="F12" s="77"/>
      <c r="G12" s="61"/>
    </row>
    <row r="13" spans="1:7" ht="24.6" customHeight="1">
      <c r="A13" s="67" t="s">
        <v>30</v>
      </c>
      <c r="B13" s="73" t="s">
        <v>56</v>
      </c>
      <c r="C13" s="57" t="s">
        <v>36</v>
      </c>
      <c r="D13" s="70">
        <v>3</v>
      </c>
      <c r="E13" s="78"/>
      <c r="F13" s="72">
        <f>E13*D13</f>
        <v>0</v>
      </c>
    </row>
    <row r="14" spans="1:7" ht="22.2" customHeight="1">
      <c r="A14" s="67" t="s">
        <v>31</v>
      </c>
      <c r="B14" s="73" t="s">
        <v>33</v>
      </c>
      <c r="C14" s="57" t="s">
        <v>36</v>
      </c>
      <c r="D14" s="70">
        <v>2</v>
      </c>
      <c r="E14" s="78"/>
      <c r="F14" s="72">
        <f t="shared" ref="F14" si="0">E14*D14</f>
        <v>0</v>
      </c>
    </row>
    <row r="15" spans="1:7" ht="19.8" customHeight="1">
      <c r="A15" s="79"/>
      <c r="B15" s="74" t="s">
        <v>15</v>
      </c>
      <c r="C15" s="75"/>
      <c r="D15" s="75"/>
      <c r="E15" s="76"/>
      <c r="F15" s="77">
        <f>F14+F13</f>
        <v>0</v>
      </c>
    </row>
    <row r="16" spans="1:7" ht="16.2">
      <c r="A16" s="80">
        <v>3</v>
      </c>
      <c r="B16" s="81" t="s">
        <v>8</v>
      </c>
      <c r="C16" s="82"/>
      <c r="D16" s="82"/>
      <c r="E16" s="83"/>
      <c r="F16" s="84"/>
    </row>
    <row r="17" spans="1:7" ht="96.6" customHeight="1">
      <c r="A17" s="80">
        <v>3.1</v>
      </c>
      <c r="B17" s="85" t="s">
        <v>47</v>
      </c>
      <c r="C17" s="86" t="s">
        <v>9</v>
      </c>
      <c r="D17" s="86">
        <v>1</v>
      </c>
      <c r="E17" s="87"/>
      <c r="F17" s="88">
        <f>E17*D17</f>
        <v>0</v>
      </c>
    </row>
    <row r="18" spans="1:7" ht="105.6" customHeight="1">
      <c r="A18" s="80">
        <v>3.2</v>
      </c>
      <c r="B18" s="85" t="s">
        <v>43</v>
      </c>
      <c r="C18" s="82"/>
      <c r="D18" s="86"/>
      <c r="E18" s="87"/>
      <c r="F18" s="89"/>
      <c r="G18" s="90"/>
    </row>
    <row r="19" spans="1:7" ht="33.6" customHeight="1">
      <c r="A19" s="80" t="s">
        <v>58</v>
      </c>
      <c r="B19" s="85" t="s">
        <v>52</v>
      </c>
      <c r="C19" s="86" t="s">
        <v>44</v>
      </c>
      <c r="D19" s="86">
        <v>25</v>
      </c>
      <c r="E19" s="87"/>
      <c r="F19" s="88">
        <f>E19*D19</f>
        <v>0</v>
      </c>
      <c r="G19" s="90"/>
    </row>
    <row r="20" spans="1:7" ht="208.2" customHeight="1">
      <c r="A20" s="80">
        <v>3.3</v>
      </c>
      <c r="B20" s="85" t="s">
        <v>45</v>
      </c>
      <c r="C20" s="82"/>
      <c r="D20" s="86"/>
      <c r="E20" s="87"/>
      <c r="F20" s="89"/>
      <c r="G20" s="90"/>
    </row>
    <row r="21" spans="1:7" ht="21.6" customHeight="1">
      <c r="A21" s="80" t="s">
        <v>59</v>
      </c>
      <c r="B21" s="85" t="s">
        <v>53</v>
      </c>
      <c r="C21" s="86" t="s">
        <v>44</v>
      </c>
      <c r="D21" s="86">
        <v>20</v>
      </c>
      <c r="E21" s="87"/>
      <c r="F21" s="89">
        <f>E21*D21</f>
        <v>0</v>
      </c>
      <c r="G21" s="90"/>
    </row>
    <row r="22" spans="1:7" ht="23.4" customHeight="1">
      <c r="A22" s="80"/>
      <c r="B22" s="91" t="s">
        <v>13</v>
      </c>
      <c r="C22" s="92"/>
      <c r="D22" s="92"/>
      <c r="E22" s="93"/>
      <c r="F22" s="84">
        <f>F21+F19+F17</f>
        <v>0</v>
      </c>
    </row>
    <row r="23" spans="1:7" ht="16.2">
      <c r="A23" s="55"/>
      <c r="B23" s="50" t="s">
        <v>60</v>
      </c>
      <c r="C23" s="94"/>
      <c r="D23" s="63"/>
      <c r="E23" s="63"/>
      <c r="F23" s="95"/>
    </row>
    <row r="24" spans="1:7" ht="211.8" customHeight="1">
      <c r="A24" s="80">
        <v>4</v>
      </c>
      <c r="B24" s="73" t="s">
        <v>42</v>
      </c>
      <c r="C24" s="94"/>
      <c r="D24" s="63"/>
      <c r="E24" s="63"/>
      <c r="F24" s="95"/>
    </row>
    <row r="25" spans="1:7" ht="25.2" customHeight="1">
      <c r="A25" s="55">
        <v>4.0999999999999996</v>
      </c>
      <c r="B25" s="96" t="s">
        <v>74</v>
      </c>
      <c r="C25" s="57" t="s">
        <v>9</v>
      </c>
      <c r="D25" s="63">
        <v>6</v>
      </c>
      <c r="E25" s="63"/>
      <c r="F25" s="97">
        <f t="shared" ref="F25:F29" si="1">E25*D25</f>
        <v>0</v>
      </c>
    </row>
    <row r="26" spans="1:7" ht="25.2" customHeight="1">
      <c r="A26" s="55">
        <v>4.2</v>
      </c>
      <c r="B26" s="73" t="s">
        <v>19</v>
      </c>
      <c r="C26" s="57" t="s">
        <v>9</v>
      </c>
      <c r="D26" s="63">
        <v>5</v>
      </c>
      <c r="E26" s="63"/>
      <c r="F26" s="97">
        <f t="shared" si="1"/>
        <v>0</v>
      </c>
    </row>
    <row r="27" spans="1:7" ht="25.2" customHeight="1">
      <c r="A27" s="55">
        <v>4.3</v>
      </c>
      <c r="B27" s="73" t="s">
        <v>37</v>
      </c>
      <c r="C27" s="57" t="s">
        <v>9</v>
      </c>
      <c r="D27" s="63">
        <v>4</v>
      </c>
      <c r="E27" s="63"/>
      <c r="F27" s="97">
        <f t="shared" si="1"/>
        <v>0</v>
      </c>
    </row>
    <row r="28" spans="1:7" ht="25.2" customHeight="1">
      <c r="A28" s="55">
        <v>4.4000000000000004</v>
      </c>
      <c r="B28" s="68" t="s">
        <v>75</v>
      </c>
      <c r="C28" s="57" t="s">
        <v>9</v>
      </c>
      <c r="D28" s="98">
        <v>6</v>
      </c>
      <c r="E28" s="63"/>
      <c r="F28" s="97">
        <f t="shared" si="1"/>
        <v>0</v>
      </c>
    </row>
    <row r="29" spans="1:7" ht="25.2" customHeight="1">
      <c r="A29" s="55">
        <v>4.5</v>
      </c>
      <c r="B29" s="68" t="s">
        <v>71</v>
      </c>
      <c r="C29" s="57" t="s">
        <v>9</v>
      </c>
      <c r="D29" s="98">
        <v>3</v>
      </c>
      <c r="E29" s="99"/>
      <c r="F29" s="97">
        <f t="shared" si="1"/>
        <v>0</v>
      </c>
    </row>
    <row r="30" spans="1:7" ht="16.2">
      <c r="A30" s="100"/>
      <c r="B30" s="101" t="s">
        <v>12</v>
      </c>
      <c r="C30" s="102"/>
      <c r="D30" s="102"/>
      <c r="E30" s="103"/>
      <c r="F30" s="95">
        <f>F28+F27+F29+F26+F25</f>
        <v>0</v>
      </c>
    </row>
    <row r="31" spans="1:7" ht="16.2">
      <c r="A31" s="34"/>
      <c r="B31" s="22"/>
      <c r="C31" s="35"/>
      <c r="D31" s="35"/>
      <c r="E31" s="36"/>
      <c r="F31" s="16"/>
    </row>
    <row r="32" spans="1:7" ht="16.8" thickBot="1">
      <c r="A32" s="37"/>
      <c r="B32" s="38" t="s">
        <v>63</v>
      </c>
      <c r="C32" s="39"/>
      <c r="D32" s="39"/>
      <c r="E32" s="40"/>
      <c r="F32" s="12">
        <f>F30+F22+F15+F10</f>
        <v>0</v>
      </c>
    </row>
  </sheetData>
  <mergeCells count="6">
    <mergeCell ref="B22:D22"/>
    <mergeCell ref="B30:E30"/>
    <mergeCell ref="B32:E32"/>
    <mergeCell ref="A1:F1"/>
    <mergeCell ref="B10:E10"/>
    <mergeCell ref="B15:E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10" workbookViewId="0">
      <selection activeCell="B11" sqref="B11"/>
    </sheetView>
  </sheetViews>
  <sheetFormatPr defaultColWidth="8.88671875" defaultRowHeight="15.6"/>
  <cols>
    <col min="1" max="1" width="11.6640625" style="44" customWidth="1"/>
    <col min="2" max="2" width="67.5546875" style="44" customWidth="1"/>
    <col min="3" max="3" width="7.33203125" style="44" customWidth="1"/>
    <col min="4" max="4" width="13.44140625" style="44" customWidth="1"/>
    <col min="5" max="5" width="11.6640625" style="44" customWidth="1"/>
    <col min="6" max="6" width="13.6640625" style="44" customWidth="1"/>
    <col min="7" max="16384" width="8.88671875" style="44"/>
  </cols>
  <sheetData>
    <row r="1" spans="1:6" ht="27" customHeight="1" thickBot="1">
      <c r="A1" s="41" t="s">
        <v>78</v>
      </c>
      <c r="B1" s="42"/>
      <c r="C1" s="42"/>
      <c r="D1" s="42"/>
      <c r="E1" s="42"/>
      <c r="F1" s="43"/>
    </row>
    <row r="2" spans="1:6" ht="16.2">
      <c r="A2" s="104" t="s">
        <v>0</v>
      </c>
      <c r="B2" s="105" t="s">
        <v>1</v>
      </c>
      <c r="C2" s="105" t="s">
        <v>2</v>
      </c>
      <c r="D2" s="106" t="s">
        <v>3</v>
      </c>
      <c r="E2" s="106" t="s">
        <v>4</v>
      </c>
      <c r="F2" s="48" t="s">
        <v>48</v>
      </c>
    </row>
    <row r="3" spans="1:6" ht="16.2">
      <c r="A3" s="107"/>
      <c r="B3" s="108"/>
      <c r="C3" s="108"/>
      <c r="D3" s="109"/>
      <c r="E3" s="110"/>
      <c r="F3" s="111"/>
    </row>
    <row r="4" spans="1:6" ht="19.8" customHeight="1">
      <c r="A4" s="112" t="s">
        <v>49</v>
      </c>
      <c r="B4" s="113" t="s">
        <v>57</v>
      </c>
      <c r="C4" s="114"/>
      <c r="D4" s="115"/>
      <c r="E4" s="116"/>
      <c r="F4" s="117"/>
    </row>
    <row r="5" spans="1:6" ht="71.400000000000006" customHeight="1">
      <c r="A5" s="112" t="s">
        <v>67</v>
      </c>
      <c r="B5" s="118" t="s">
        <v>66</v>
      </c>
      <c r="C5" s="114" t="s">
        <v>68</v>
      </c>
      <c r="D5" s="115">
        <f>11+10</f>
        <v>21</v>
      </c>
      <c r="E5" s="119"/>
      <c r="F5" s="117">
        <f t="shared" ref="F5" si="0">E5*D5</f>
        <v>0</v>
      </c>
    </row>
    <row r="6" spans="1:6" ht="83.4">
      <c r="A6" s="120">
        <v>13</v>
      </c>
      <c r="B6" s="121" t="s">
        <v>82</v>
      </c>
      <c r="C6" s="122"/>
      <c r="D6" s="115"/>
      <c r="E6" s="116"/>
      <c r="F6" s="117"/>
    </row>
    <row r="7" spans="1:6" ht="25.8" customHeight="1">
      <c r="A7" s="123" t="s">
        <v>65</v>
      </c>
      <c r="B7" s="124" t="s">
        <v>16</v>
      </c>
      <c r="C7" s="122" t="s">
        <v>80</v>
      </c>
      <c r="D7" s="125">
        <v>524.63</v>
      </c>
      <c r="E7" s="126"/>
      <c r="F7" s="117">
        <f>E7*D7</f>
        <v>0</v>
      </c>
    </row>
    <row r="8" spans="1:6" ht="30" customHeight="1">
      <c r="A8" s="123" t="s">
        <v>72</v>
      </c>
      <c r="B8" s="121" t="s">
        <v>17</v>
      </c>
      <c r="C8" s="122" t="s">
        <v>80</v>
      </c>
      <c r="D8" s="115">
        <v>241.87</v>
      </c>
      <c r="E8" s="127"/>
      <c r="F8" s="117">
        <f>E8*D8</f>
        <v>0</v>
      </c>
    </row>
    <row r="9" spans="1:6">
      <c r="A9" s="128"/>
      <c r="B9" s="129" t="s">
        <v>14</v>
      </c>
      <c r="C9" s="130"/>
      <c r="D9" s="130"/>
      <c r="E9" s="131"/>
      <c r="F9" s="132">
        <f>F8+F7+F5</f>
        <v>0</v>
      </c>
    </row>
    <row r="10" spans="1:6">
      <c r="A10" s="123">
        <v>2</v>
      </c>
      <c r="B10" s="133" t="s">
        <v>7</v>
      </c>
      <c r="C10" s="114"/>
      <c r="D10" s="115"/>
      <c r="E10" s="115"/>
      <c r="F10" s="117"/>
    </row>
    <row r="11" spans="1:6" ht="172.2" customHeight="1">
      <c r="A11" s="123">
        <v>2.1</v>
      </c>
      <c r="B11" s="118" t="s">
        <v>41</v>
      </c>
      <c r="C11" s="114"/>
      <c r="D11" s="115"/>
      <c r="E11" s="115"/>
      <c r="F11" s="117"/>
    </row>
    <row r="12" spans="1:6" ht="18.600000000000001" customHeight="1">
      <c r="A12" s="123" t="s">
        <v>31</v>
      </c>
      <c r="B12" s="134" t="s">
        <v>54</v>
      </c>
      <c r="C12" s="135" t="s">
        <v>18</v>
      </c>
      <c r="D12" s="136">
        <v>6</v>
      </c>
      <c r="E12" s="115"/>
      <c r="F12" s="117">
        <f>E12*D12</f>
        <v>0</v>
      </c>
    </row>
    <row r="13" spans="1:6" ht="25.8" customHeight="1">
      <c r="A13" s="137" t="s">
        <v>32</v>
      </c>
      <c r="B13" s="118" t="s">
        <v>19</v>
      </c>
      <c r="C13" s="138" t="s">
        <v>18</v>
      </c>
      <c r="D13" s="136">
        <v>5</v>
      </c>
      <c r="E13" s="115"/>
      <c r="F13" s="117">
        <f t="shared" ref="F13:F16" si="1">E13*D13</f>
        <v>0</v>
      </c>
    </row>
    <row r="14" spans="1:6" ht="23.4" customHeight="1">
      <c r="A14" s="123" t="s">
        <v>38</v>
      </c>
      <c r="B14" s="118" t="s">
        <v>20</v>
      </c>
      <c r="C14" s="138" t="s">
        <v>18</v>
      </c>
      <c r="D14" s="136">
        <v>6</v>
      </c>
      <c r="E14" s="115"/>
      <c r="F14" s="117">
        <f t="shared" si="1"/>
        <v>0</v>
      </c>
    </row>
    <row r="15" spans="1:6" ht="23.4" customHeight="1">
      <c r="A15" s="123" t="s">
        <v>50</v>
      </c>
      <c r="B15" s="139" t="s">
        <v>40</v>
      </c>
      <c r="C15" s="138" t="s">
        <v>18</v>
      </c>
      <c r="D15" s="140">
        <v>2</v>
      </c>
      <c r="E15" s="141"/>
      <c r="F15" s="117">
        <f t="shared" si="1"/>
        <v>0</v>
      </c>
    </row>
    <row r="16" spans="1:6" ht="23.4" customHeight="1">
      <c r="A16" s="123" t="s">
        <v>69</v>
      </c>
      <c r="B16" s="139" t="s">
        <v>55</v>
      </c>
      <c r="C16" s="138" t="s">
        <v>18</v>
      </c>
      <c r="D16" s="140">
        <v>2</v>
      </c>
      <c r="E16" s="141"/>
      <c r="F16" s="117">
        <f t="shared" si="1"/>
        <v>0</v>
      </c>
    </row>
    <row r="17" spans="1:6">
      <c r="A17" s="128"/>
      <c r="B17" s="129" t="s">
        <v>21</v>
      </c>
      <c r="C17" s="130"/>
      <c r="D17" s="130"/>
      <c r="E17" s="131"/>
      <c r="F17" s="142"/>
    </row>
    <row r="18" spans="1:6" ht="14.4" customHeight="1" thickBot="1">
      <c r="A18" s="143" t="s">
        <v>63</v>
      </c>
      <c r="B18" s="144"/>
      <c r="C18" s="144"/>
      <c r="D18" s="144"/>
      <c r="E18" s="145"/>
      <c r="F18" s="146"/>
    </row>
  </sheetData>
  <mergeCells count="4">
    <mergeCell ref="A1:F1"/>
    <mergeCell ref="B9:E9"/>
    <mergeCell ref="B17:E17"/>
    <mergeCell ref="A18:E18"/>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OPD BLOCK BOQ</vt:lpstr>
      <vt:lpstr>IPD BOQ</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cuamm</dc:creator>
  <cp:lastModifiedBy>Tekalign Jembere</cp:lastModifiedBy>
  <cp:lastPrinted>2024-09-08T05:30:41Z</cp:lastPrinted>
  <dcterms:created xsi:type="dcterms:W3CDTF">2024-08-26T17:43:08Z</dcterms:created>
  <dcterms:modified xsi:type="dcterms:W3CDTF">2025-10-22T11:25:43Z</dcterms:modified>
</cp:coreProperties>
</file>